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доходы 15 год" sheetId="1" r:id="rId1"/>
  </sheets>
  <definedNames/>
  <calcPr fullCalcOnLoad="1"/>
</workbook>
</file>

<file path=xl/sharedStrings.xml><?xml version="1.0" encoding="utf-8"?>
<sst xmlns="http://schemas.openxmlformats.org/spreadsheetml/2006/main" count="634" uniqueCount="135">
  <si>
    <t>муниципального образования</t>
  </si>
  <si>
    <t>"Холмский городской округ"</t>
  </si>
  <si>
    <t xml:space="preserve">                 Классификация доходов бюджета</t>
  </si>
  <si>
    <t>главный администратор доходов бюджета</t>
  </si>
  <si>
    <t>группа</t>
  </si>
  <si>
    <t>подгруппа</t>
  </si>
  <si>
    <t>статья</t>
  </si>
  <si>
    <t>подстатья</t>
  </si>
  <si>
    <t>элемент</t>
  </si>
  <si>
    <t>подвид доходов</t>
  </si>
  <si>
    <t>статья КОСГУ</t>
  </si>
  <si>
    <t>Наименование показателя</t>
  </si>
  <si>
    <t xml:space="preserve"> ВСЕГО ДОХОДЫ            </t>
  </si>
  <si>
    <t>000</t>
  </si>
  <si>
    <t>1</t>
  </si>
  <si>
    <t>00</t>
  </si>
  <si>
    <t>0000</t>
  </si>
  <si>
    <t xml:space="preserve">НАЛОГОВЫЕ И НЕНАЛОГОВЫЕ ДОХОДЫ            </t>
  </si>
  <si>
    <t>01</t>
  </si>
  <si>
    <t>02</t>
  </si>
  <si>
    <t>Налог на доходы физических лиц</t>
  </si>
  <si>
    <t>182</t>
  </si>
  <si>
    <t>010</t>
  </si>
  <si>
    <t>110</t>
  </si>
  <si>
    <t>05</t>
  </si>
  <si>
    <t>Налоги на совокупный доход</t>
  </si>
  <si>
    <t>Единый налог на вмененный доход для отдельных видов деятельности</t>
  </si>
  <si>
    <t>03</t>
  </si>
  <si>
    <t>Единый сельскохозяйственный налог</t>
  </si>
  <si>
    <t>06</t>
  </si>
  <si>
    <t>Налоги на имущество</t>
  </si>
  <si>
    <t>020</t>
  </si>
  <si>
    <t>04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</si>
  <si>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</si>
  <si>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012</t>
  </si>
  <si>
    <t>08</t>
  </si>
  <si>
    <t>Государственная пошлина</t>
  </si>
  <si>
    <t>11</t>
  </si>
  <si>
    <t>Доходы от использования имущества, находящегося в государственной и муниципальной собственности</t>
  </si>
  <si>
    <t>905</t>
  </si>
  <si>
    <t>120</t>
  </si>
  <si>
    <t>024</t>
  </si>
  <si>
    <t>07</t>
  </si>
  <si>
    <t>014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</si>
  <si>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</si>
  <si>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09</t>
  </si>
  <si>
    <t>044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</si>
  <si>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</si>
  <si>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12</t>
  </si>
  <si>
    <t>Платежи при пользовании природными ресурсами</t>
  </si>
  <si>
    <t>048</t>
  </si>
  <si>
    <t>13</t>
  </si>
  <si>
    <t>064</t>
  </si>
  <si>
    <t>130</t>
  </si>
  <si>
    <t>Доходы, поступающие в порядке возмещения расходов, понесенных в связи с эксплуатацией имущества городских округов</t>
  </si>
  <si>
    <t>994</t>
  </si>
  <si>
    <t>Прочие доходы от компенсации затрат бюджетов городских округов</t>
  </si>
  <si>
    <t>14</t>
  </si>
  <si>
    <t>Доходы от продажи материальных и нематериальных активов</t>
  </si>
  <si>
    <t>043</t>
  </si>
  <si>
    <t>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</si>
  <si>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</si>
  <si>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</si>
  <si>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</si>
  <si>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16</t>
  </si>
  <si>
    <t>140</t>
  </si>
  <si>
    <t>Штрафы, санкции, возмещение ущерба</t>
  </si>
  <si>
    <t>2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</si>
  <si>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</si>
  <si>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</si>
  <si>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Дотации</t>
  </si>
  <si>
    <t>904</t>
  </si>
  <si>
    <t>001</t>
  </si>
  <si>
    <t>151</t>
  </si>
  <si>
    <t>Дотации бюджетам городских округов на выравнивание бюджетной обеспеченности</t>
  </si>
  <si>
    <t>Региональный Фонд софинансирования расходов</t>
  </si>
  <si>
    <t>999</t>
  </si>
  <si>
    <t>Региональный Фонд компенсаций</t>
  </si>
  <si>
    <t>Субвенция на реализацию Закона Сахалинской области "О наделении органов местного самоуправления государственными полномочиями Сахалинской области в сфере образования" - всего:</t>
  </si>
  <si>
    <t>в том числе:</t>
  </si>
  <si>
    <t xml:space="preserve">Субвенция на реализацию Закона Сахалинской области «О социальной поддержке отдельных категорий граждан, проживающих и работающих в сельской местности, рабочих поселках, поселках городского типа на территории Сахалинской области» и о наделении органов местного самоуправления отдельными государственными полномочиями Сахалинской области по оказанию социальной поддержки </t>
  </si>
  <si>
    <t>Субвенция на реализацию Закона Сахалинской области «О наделении органов местного самоуправления государственными полномочиями Сахалинской области по реализации дополнительных социальных гарантий работников, получивших  почетное звание «Заслуженный работник культуры Сахалинской области»</t>
  </si>
  <si>
    <t>Субвенция на реализацию Закона Сахалинской области «Об административных комиссиях в Сахалинской области»</t>
  </si>
  <si>
    <t xml:space="preserve">Субвенция на реализацию Закона Сахалинской области «О наделении органов местного самоуправления государственными полномочиями Сахалинской области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местностей» </t>
  </si>
  <si>
    <t>Субвенция на реализацию Закона Сахалинской области «О наделении органов местного самоуправления государственными полномочиями Сахалинской области по формированию и обеспечению деятельности комиссий по делам несовершеннолетних и защите их прав»</t>
  </si>
  <si>
    <t>Субвенция «О дополнительных гарантиях молодежи, проживающей и работающей в Сахалинской области»</t>
  </si>
  <si>
    <t>015</t>
  </si>
  <si>
    <t>Субвенция на реализацию Закона Сахалинской области «О наделении органов местного самоуправления государственными полномочиями Сахалинской области по организации питания детей, обучающихся в образовательных учреждениях» - всего</t>
  </si>
  <si>
    <t>Субвенция на реализацию Закона Сахалинской области «О дополнительных мерах социальной поддержки отдельной категории педагогических работников, проживающих и работающих в Сахалинской области»</t>
  </si>
  <si>
    <t>Иные межбюджетные трансферты</t>
  </si>
  <si>
    <t>Сумма, тыс. руб.</t>
  </si>
  <si>
    <t>Земельный налог</t>
  </si>
  <si>
    <t>Плата за негативное воздействие на окружающую среду</t>
  </si>
  <si>
    <t>Субвенции на реализацию Закона Сахалинской области "О безнадзорных животных в Сахалинской области и наделении органов местного самоуправления государственными полномочиями Сахалинской области по организации проведения на территории Сахалинской области мероприятий по регулированию численности безнадзорных животных"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</si>
  <si>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</si>
  <si>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Налог, взимаемый в связи с применением патентной системы налогообложения, зачисляемый в бюджеты городских округов</t>
  </si>
  <si>
    <t>Доходы, получаемые в виде арендной платы, а также средства от продажи права на  заключение 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</si>
  <si>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</si>
  <si>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Субвенция на реализацию Закона Сахалинской области "О наделении органов местного самоуправления государственными полномочиями Сахалинской области по оказанию гражданам бесплатной юридической помощи"</t>
  </si>
  <si>
    <t xml:space="preserve">Субвенция на реализацию Закона Сахалинской области "О содействии в создании временных рабочих  мест для трудоустройства несовершеннолетних граждан в возрасте от 14 до 18 лет в свободное от учебы время и о наделении органов местного самоуправления отдельными государственными полномочиями Сахалинской области в сфере содействия занятости несовершеннолетних граждан в возрасте от 14 до 18 лет в свободное от учебы время" </t>
  </si>
  <si>
    <t>Налог, взимаемый в связи с применением упрощенной системы налогообложения</t>
  </si>
  <si>
    <t>Транспортный налог</t>
  </si>
  <si>
    <t>2015 год</t>
  </si>
  <si>
    <t>Субвенция на осуществление государственных полномочий по первичному воинскому учету на территориях, где отсутствуют военные комиссариаты</t>
  </si>
  <si>
    <t xml:space="preserve">в части  организации питания детей из малоимущих семей и детей,находящихся в социально опасном положении, обучающихся в 5-11 классах муниципальных общеобразовательных учреждений Сахалинской области </t>
  </si>
  <si>
    <t>в части обеспечения бесплатным питанием учащихся начальных классов в муниципальных общеобразовательных учреждениях, а также детей из малоимущих семей и семей коренных малочисленных народов Севера Сахалинской области, проживающих на территории Сахалинской области</t>
  </si>
  <si>
    <t>Субвенция на реализацию Закона Сахалинской области "О наделении органов местного самоуправления государственными полномочиями Сахалинской области в сфере перевозок пассажиров и багажа легковым такси"</t>
  </si>
  <si>
    <t>Субвенция  на обеспечение государственных гарантий реализации прав на получение общедоступного и бесплатного дошкольного,начального общего,основного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</si>
  <si>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Субвенция на обеспечение 
государственных гарантий реализации прав
на получение общедоступного и бесплатного дошкольного образования
в муниципальных дошкольных образовательных организациях 
</t>
  </si>
  <si>
    <t>Субсидия  муниципальным образованиям Сахалинской области на развитие образования</t>
  </si>
  <si>
    <t xml:space="preserve">Субсидия муниципальным образованиям Сахалинской
области на развитие физической культуры, спорта и молодежной политики
</t>
  </si>
  <si>
    <t>Субсидия муниципальным образованиям Сахалинской области на развитие культуры</t>
  </si>
  <si>
    <t>Субсидия муниципальным образованиям  Сахалинской области на обеспечение населения качественным жильем</t>
  </si>
  <si>
    <t>Субсидия муниципальным образованиям Сахалинской области на мероприятия по развитию жилищно-коммунального комплекса</t>
  </si>
  <si>
    <t>Субсидия  муниципальным образованиям Сахалинской области на  повышение энергетической эффективности региональной экономики и сокращение издержек в бюджетном секторе</t>
  </si>
  <si>
    <t xml:space="preserve">Субсидия муниципальным образованиям Сахалинской
области на строительство, реконструкцию (техническое перевооружение)
объектов коммунальной инфраструктуры 
</t>
  </si>
  <si>
    <t xml:space="preserve">Субсидиия муниципальным образованиям Сахалинской
области на реализацию мероприятий по охране окружающей среды,
экологической реабилитации и воспроизводству природных
объектов 
</t>
  </si>
  <si>
    <t xml:space="preserve">Субсидия муниципальным образованиям Сахалинской
области на обеспечение мероприятий по переселению граждан из
аварийного жилищного фонда 
</t>
  </si>
  <si>
    <t xml:space="preserve">Субсидия муниципальным образованиям Сахалинской
области на строительство (реконструкцию) автомобильных дорог
общего пользования местного значения 
</t>
  </si>
  <si>
    <t xml:space="preserve">Субвенция на реализацию Закона Сахалинской области «О наделении органов местного самоуправления государственными полномочиями Сахалинской области по опеке и попечительству» </t>
  </si>
  <si>
    <t>Налог на имущество организаций</t>
  </si>
  <si>
    <t>Доходы от продажи квартир, находящихся в собственности городских округов</t>
  </si>
  <si>
    <t>040</t>
  </si>
  <si>
    <t xml:space="preserve">Субсидия на проведение мероприятий,
посвященных праздничным юбилейным датам муниципальных
образований Сахалинской области 
</t>
  </si>
  <si>
    <t>Приложение № 5 к решению Собрания</t>
  </si>
  <si>
    <t>Доходы бюджета муниципального образования</t>
  </si>
  <si>
    <t>"Холмский городской округ" на 2015 год</t>
  </si>
  <si>
    <t>Доходы от оказания платных услуг (работ) и компенсации затрат государства</t>
  </si>
  <si>
    <t>089</t>
  </si>
  <si>
    <t>0002</t>
  </si>
  <si>
    <t>Субсидия муниципальным образованиям Сахалинской области на финансирование мероприятий по обеспечению безаварийной работы жилищно -коммунального комплекса</t>
  </si>
  <si>
    <t>Субсидия муниципальным образованиям на софинансирование мероприятий муниципальных программ по поддержке и развитию субъектов малого и среднего предпринимательства</t>
  </si>
  <si>
    <t>Субсидия муниципальным образованиям Сахалинской области на поддержку животноводства в личных подсобных хозяйствах</t>
  </si>
  <si>
    <t>Акцизы по подакцизным товарам (продукции) производимым на территории Российской Федерации</t>
  </si>
  <si>
    <t>от 25.06.2015 г. №  24/5-254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</si>
</sst>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50">
    <font>
      <sz val="10"/>
      <name val="Arial"/>
      <family val="0"/>
    </font>
    <font>
      <sz val="11"/>
      <name val="Times New Roman"/>
      <family val="1"/>
    </font>
    <font>
      <b/>
      <i/>
      <sz val="10"/>
      <name val="Arial"/>
      <family val="2"/>
    </font>
    <font>
      <sz val="7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8"/>
      <name val="Times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justify" vertical="center" wrapText="1"/>
    </xf>
    <xf numFmtId="0" fontId="7" fillId="0" borderId="13" xfId="0" applyFont="1" applyFill="1" applyBorder="1" applyAlignment="1">
      <alignment horizontal="justify" wrapText="1"/>
    </xf>
    <xf numFmtId="0" fontId="7" fillId="0" borderId="13" xfId="0" applyNumberFormat="1" applyFont="1" applyFill="1" applyBorder="1" applyAlignment="1">
      <alignment horizontal="justify" vertical="center" wrapText="1" shrinkToFit="1"/>
    </xf>
    <xf numFmtId="181" fontId="7" fillId="0" borderId="13" xfId="0" applyNumberFormat="1" applyFont="1" applyFill="1" applyBorder="1" applyAlignment="1">
      <alignment horizontal="justify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justify" vertical="center" wrapText="1"/>
    </xf>
    <xf numFmtId="0" fontId="7" fillId="0" borderId="13" xfId="0" applyFont="1" applyFill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 wrapText="1"/>
    </xf>
    <xf numFmtId="0" fontId="7" fillId="0" borderId="13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/>
    </xf>
    <xf numFmtId="0" fontId="7" fillId="0" borderId="13" xfId="0" applyFont="1" applyBorder="1" applyAlignment="1">
      <alignment horizontal="justify" wrapText="1"/>
    </xf>
    <xf numFmtId="0" fontId="7" fillId="0" borderId="0" xfId="0" applyFont="1" applyFill="1" applyBorder="1" applyAlignment="1">
      <alignment horizontal="justify" vertical="top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 shrinkToFit="1"/>
    </xf>
    <xf numFmtId="49" fontId="2" fillId="0" borderId="13" xfId="0" applyNumberFormat="1" applyFont="1" applyFill="1" applyBorder="1" applyAlignment="1">
      <alignment horizontal="center"/>
    </xf>
    <xf numFmtId="186" fontId="5" fillId="0" borderId="13" xfId="0" applyNumberFormat="1" applyFont="1" applyFill="1" applyBorder="1" applyAlignment="1">
      <alignment horizontal="center"/>
    </xf>
    <xf numFmtId="186" fontId="2" fillId="0" borderId="13" xfId="0" applyNumberFormat="1" applyFont="1" applyFill="1" applyBorder="1" applyAlignment="1">
      <alignment horizontal="center"/>
    </xf>
    <xf numFmtId="186" fontId="0" fillId="0" borderId="0" xfId="0" applyNumberFormat="1" applyFill="1" applyAlignment="1">
      <alignment/>
    </xf>
    <xf numFmtId="186" fontId="0" fillId="0" borderId="15" xfId="0" applyNumberFormat="1" applyFill="1" applyBorder="1" applyAlignment="1">
      <alignment horizontal="center" wrapText="1"/>
    </xf>
    <xf numFmtId="186" fontId="0" fillId="0" borderId="16" xfId="0" applyNumberFormat="1" applyFill="1" applyBorder="1" applyAlignment="1">
      <alignment horizontal="center" wrapText="1"/>
    </xf>
    <xf numFmtId="186" fontId="0" fillId="0" borderId="13" xfId="0" applyNumberFormat="1" applyFill="1" applyBorder="1" applyAlignment="1">
      <alignment horizontal="center"/>
    </xf>
    <xf numFmtId="186" fontId="0" fillId="0" borderId="13" xfId="0" applyNumberFormat="1" applyFont="1" applyFill="1" applyBorder="1" applyAlignment="1">
      <alignment horizontal="center"/>
    </xf>
    <xf numFmtId="186" fontId="2" fillId="0" borderId="13" xfId="0" applyNumberFormat="1" applyFont="1" applyFill="1" applyBorder="1" applyAlignment="1" applyProtection="1">
      <alignment horizontal="center"/>
      <protection/>
    </xf>
    <xf numFmtId="186" fontId="0" fillId="0" borderId="13" xfId="0" applyNumberFormat="1" applyFont="1" applyFill="1" applyBorder="1" applyAlignment="1">
      <alignment horizontal="center" wrapText="1"/>
    </xf>
    <xf numFmtId="186" fontId="0" fillId="0" borderId="13" xfId="0" applyNumberFormat="1" applyFont="1" applyBorder="1" applyAlignment="1">
      <alignment horizontal="center"/>
    </xf>
    <xf numFmtId="186" fontId="0" fillId="0" borderId="0" xfId="0" applyNumberFormat="1" applyFill="1" applyBorder="1" applyAlignment="1">
      <alignment horizontal="center"/>
    </xf>
    <xf numFmtId="186" fontId="0" fillId="0" borderId="0" xfId="0" applyNumberFormat="1" applyFill="1" applyBorder="1" applyAlignment="1">
      <alignment/>
    </xf>
    <xf numFmtId="186" fontId="1" fillId="0" borderId="0" xfId="0" applyNumberFormat="1" applyFont="1" applyFill="1" applyAlignment="1">
      <alignment/>
    </xf>
    <xf numFmtId="0" fontId="7" fillId="0" borderId="13" xfId="0" applyNumberFormat="1" applyFont="1" applyFill="1" applyBorder="1" applyAlignment="1">
      <alignment horizontal="justify" vertical="center" wrapText="1"/>
    </xf>
    <xf numFmtId="49" fontId="0" fillId="0" borderId="1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justify" wrapText="1"/>
    </xf>
    <xf numFmtId="49" fontId="7" fillId="0" borderId="13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86" fontId="5" fillId="0" borderId="13" xfId="0" applyNumberFormat="1" applyFont="1" applyFill="1" applyBorder="1" applyAlignment="1">
      <alignment horizontal="center" wrapText="1"/>
    </xf>
    <xf numFmtId="186" fontId="2" fillId="0" borderId="13" xfId="0" applyNumberFormat="1" applyFont="1" applyFill="1" applyBorder="1" applyAlignment="1">
      <alignment horizontal="center" wrapText="1"/>
    </xf>
    <xf numFmtId="0" fontId="9" fillId="0" borderId="13" xfId="0" applyFont="1" applyBorder="1" applyAlignment="1">
      <alignment horizontal="justify" vertical="center" wrapText="1"/>
    </xf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PageLayoutView="0" workbookViewId="0" topLeftCell="A1">
      <pane xSplit="9" ySplit="10" topLeftCell="J11" activePane="bottomRight" state="frozen"/>
      <selection pane="topLeft" activeCell="A1" sqref="A1"/>
      <selection pane="topRight" activeCell="J1" sqref="J1"/>
      <selection pane="bottomLeft" activeCell="A13" sqref="A13"/>
      <selection pane="bottomRight" activeCell="L7" sqref="L7"/>
    </sheetView>
  </sheetViews>
  <sheetFormatPr defaultColWidth="9.140625" defaultRowHeight="12.75"/>
  <cols>
    <col min="1" max="1" width="6.57421875" style="2" customWidth="1"/>
    <col min="2" max="2" width="4.57421875" style="2" customWidth="1"/>
    <col min="3" max="3" width="5.28125" style="2" customWidth="1"/>
    <col min="4" max="4" width="5.8515625" style="2" customWidth="1"/>
    <col min="5" max="5" width="5.421875" style="2" customWidth="1"/>
    <col min="6" max="6" width="5.8515625" style="2" customWidth="1"/>
    <col min="7" max="7" width="6.421875" style="2" customWidth="1"/>
    <col min="8" max="8" width="5.8515625" style="2" customWidth="1"/>
    <col min="9" max="9" width="34.7109375" style="2" customWidth="1"/>
    <col min="10" max="10" width="10.8515625" style="30" customWidth="1"/>
    <col min="11" max="16384" width="9.140625" style="2" customWidth="1"/>
  </cols>
  <sheetData>
    <row r="1" spans="1:10" ht="15.75">
      <c r="A1" s="1"/>
      <c r="B1" s="1"/>
      <c r="C1" s="1"/>
      <c r="D1" s="1"/>
      <c r="E1" s="1"/>
      <c r="F1" s="1"/>
      <c r="G1" s="1"/>
      <c r="H1" s="1"/>
      <c r="I1" s="49" t="s">
        <v>124</v>
      </c>
      <c r="J1" s="49"/>
    </row>
    <row r="2" spans="1:10" ht="15.75">
      <c r="A2" s="1"/>
      <c r="B2" s="1"/>
      <c r="C2" s="1"/>
      <c r="D2" s="1"/>
      <c r="E2" s="1"/>
      <c r="F2" s="1"/>
      <c r="G2" s="1"/>
      <c r="H2" s="1"/>
      <c r="I2" s="49" t="s">
        <v>0</v>
      </c>
      <c r="J2" s="49"/>
    </row>
    <row r="3" spans="1:10" ht="15.75">
      <c r="A3" s="1"/>
      <c r="B3" s="1"/>
      <c r="C3" s="1"/>
      <c r="D3" s="1"/>
      <c r="E3" s="1"/>
      <c r="F3" s="1"/>
      <c r="G3" s="1"/>
      <c r="H3" s="1"/>
      <c r="I3" s="49" t="s">
        <v>1</v>
      </c>
      <c r="J3" s="49"/>
    </row>
    <row r="4" spans="1:10" ht="15.75">
      <c r="A4" s="1"/>
      <c r="B4" s="1"/>
      <c r="C4" s="1"/>
      <c r="D4" s="1"/>
      <c r="E4" s="1"/>
      <c r="F4" s="1"/>
      <c r="G4" s="1"/>
      <c r="H4" s="1"/>
      <c r="I4" s="50" t="s">
        <v>134</v>
      </c>
      <c r="J4" s="50"/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10" ht="15.75">
      <c r="A6" s="51" t="s">
        <v>125</v>
      </c>
      <c r="B6" s="52"/>
      <c r="C6" s="52"/>
      <c r="D6" s="52"/>
      <c r="E6" s="52"/>
      <c r="F6" s="52"/>
      <c r="G6" s="52"/>
      <c r="H6" s="52"/>
      <c r="I6" s="52"/>
      <c r="J6" s="53"/>
    </row>
    <row r="7" spans="1:10" ht="15.75">
      <c r="A7" s="51" t="s">
        <v>126</v>
      </c>
      <c r="B7" s="52"/>
      <c r="C7" s="52"/>
      <c r="D7" s="52"/>
      <c r="E7" s="52"/>
      <c r="F7" s="52"/>
      <c r="G7" s="52"/>
      <c r="H7" s="52"/>
      <c r="I7" s="52"/>
      <c r="J7" s="53"/>
    </row>
    <row r="9" spans="1:10" ht="25.5">
      <c r="A9" s="3" t="s">
        <v>2</v>
      </c>
      <c r="B9" s="4"/>
      <c r="C9" s="4"/>
      <c r="D9" s="4"/>
      <c r="E9" s="4"/>
      <c r="F9" s="4"/>
      <c r="G9" s="4"/>
      <c r="H9" s="4"/>
      <c r="I9" s="5"/>
      <c r="J9" s="31" t="s">
        <v>90</v>
      </c>
    </row>
    <row r="10" spans="1:10" ht="48.75">
      <c r="A10" s="6" t="s">
        <v>3</v>
      </c>
      <c r="B10" s="6" t="s">
        <v>4</v>
      </c>
      <c r="C10" s="6" t="s">
        <v>5</v>
      </c>
      <c r="D10" s="7" t="s">
        <v>6</v>
      </c>
      <c r="E10" s="6" t="s">
        <v>7</v>
      </c>
      <c r="F10" s="7" t="s">
        <v>8</v>
      </c>
      <c r="G10" s="6" t="s">
        <v>9</v>
      </c>
      <c r="H10" s="6" t="s">
        <v>10</v>
      </c>
      <c r="I10" s="8" t="s">
        <v>11</v>
      </c>
      <c r="J10" s="32" t="s">
        <v>102</v>
      </c>
    </row>
    <row r="11" spans="1:10" ht="12.75">
      <c r="A11" s="6"/>
      <c r="B11" s="6"/>
      <c r="C11" s="7"/>
      <c r="D11" s="7"/>
      <c r="E11" s="7"/>
      <c r="F11" s="7"/>
      <c r="G11" s="6"/>
      <c r="H11" s="6"/>
      <c r="I11" s="45" t="s">
        <v>12</v>
      </c>
      <c r="J11" s="46">
        <f>J12+J42</f>
        <v>3933888.3</v>
      </c>
    </row>
    <row r="12" spans="1:10" ht="24.75" customHeight="1">
      <c r="A12" s="9" t="s">
        <v>13</v>
      </c>
      <c r="B12" s="9" t="s">
        <v>14</v>
      </c>
      <c r="C12" s="9" t="s">
        <v>15</v>
      </c>
      <c r="D12" s="9" t="s">
        <v>15</v>
      </c>
      <c r="E12" s="9" t="s">
        <v>13</v>
      </c>
      <c r="F12" s="9" t="s">
        <v>15</v>
      </c>
      <c r="G12" s="9" t="s">
        <v>16</v>
      </c>
      <c r="H12" s="9" t="s">
        <v>13</v>
      </c>
      <c r="I12" s="15" t="s">
        <v>17</v>
      </c>
      <c r="J12" s="28">
        <f>SUM(J13,J14,J15,J20,J25,J27,J32,J34,J37,J41)</f>
        <v>911479.2</v>
      </c>
    </row>
    <row r="13" spans="1:10" ht="15" customHeight="1">
      <c r="A13" s="16" t="s">
        <v>21</v>
      </c>
      <c r="B13" s="16" t="s">
        <v>14</v>
      </c>
      <c r="C13" s="16" t="s">
        <v>18</v>
      </c>
      <c r="D13" s="16" t="s">
        <v>19</v>
      </c>
      <c r="E13" s="16" t="s">
        <v>13</v>
      </c>
      <c r="F13" s="16" t="s">
        <v>18</v>
      </c>
      <c r="G13" s="16" t="s">
        <v>16</v>
      </c>
      <c r="H13" s="16" t="s">
        <v>23</v>
      </c>
      <c r="I13" s="24" t="s">
        <v>20</v>
      </c>
      <c r="J13" s="47">
        <v>626023</v>
      </c>
    </row>
    <row r="14" spans="1:10" ht="36">
      <c r="A14" s="16" t="s">
        <v>13</v>
      </c>
      <c r="B14" s="16" t="s">
        <v>14</v>
      </c>
      <c r="C14" s="16" t="s">
        <v>27</v>
      </c>
      <c r="D14" s="16" t="s">
        <v>19</v>
      </c>
      <c r="E14" s="16" t="s">
        <v>13</v>
      </c>
      <c r="F14" s="16" t="s">
        <v>18</v>
      </c>
      <c r="G14" s="16" t="s">
        <v>16</v>
      </c>
      <c r="H14" s="16" t="s">
        <v>23</v>
      </c>
      <c r="I14" s="24" t="s">
        <v>133</v>
      </c>
      <c r="J14" s="47">
        <f>10644+3134.2</f>
        <v>13778.2</v>
      </c>
    </row>
    <row r="15" spans="1:10" ht="15" customHeight="1">
      <c r="A15" s="16" t="s">
        <v>13</v>
      </c>
      <c r="B15" s="16" t="s">
        <v>14</v>
      </c>
      <c r="C15" s="16" t="s">
        <v>24</v>
      </c>
      <c r="D15" s="16" t="s">
        <v>15</v>
      </c>
      <c r="E15" s="16" t="s">
        <v>13</v>
      </c>
      <c r="F15" s="16" t="s">
        <v>15</v>
      </c>
      <c r="G15" s="16" t="s">
        <v>16</v>
      </c>
      <c r="H15" s="16" t="s">
        <v>13</v>
      </c>
      <c r="I15" s="24" t="s">
        <v>25</v>
      </c>
      <c r="J15" s="29">
        <f>SUM(J16:J19)</f>
        <v>147419</v>
      </c>
    </row>
    <row r="16" spans="1:10" ht="24" customHeight="1">
      <c r="A16" s="42" t="s">
        <v>21</v>
      </c>
      <c r="B16" s="42" t="s">
        <v>14</v>
      </c>
      <c r="C16" s="42" t="s">
        <v>24</v>
      </c>
      <c r="D16" s="42" t="s">
        <v>18</v>
      </c>
      <c r="E16" s="42" t="s">
        <v>13</v>
      </c>
      <c r="F16" s="42" t="s">
        <v>18</v>
      </c>
      <c r="G16" s="42" t="s">
        <v>16</v>
      </c>
      <c r="H16" s="42" t="s">
        <v>23</v>
      </c>
      <c r="I16" s="11" t="s">
        <v>100</v>
      </c>
      <c r="J16" s="34">
        <v>101354</v>
      </c>
    </row>
    <row r="17" spans="1:10" ht="21.75" customHeight="1">
      <c r="A17" s="10" t="s">
        <v>21</v>
      </c>
      <c r="B17" s="10" t="s">
        <v>14</v>
      </c>
      <c r="C17" s="10" t="s">
        <v>24</v>
      </c>
      <c r="D17" s="10" t="s">
        <v>19</v>
      </c>
      <c r="E17" s="10" t="s">
        <v>13</v>
      </c>
      <c r="F17" s="10" t="s">
        <v>19</v>
      </c>
      <c r="G17" s="10" t="s">
        <v>16</v>
      </c>
      <c r="H17" s="10" t="s">
        <v>23</v>
      </c>
      <c r="I17" s="11" t="s">
        <v>26</v>
      </c>
      <c r="J17" s="33">
        <v>36250</v>
      </c>
    </row>
    <row r="18" spans="1:10" ht="12.75">
      <c r="A18" s="10" t="s">
        <v>21</v>
      </c>
      <c r="B18" s="10" t="s">
        <v>14</v>
      </c>
      <c r="C18" s="10" t="s">
        <v>24</v>
      </c>
      <c r="D18" s="10" t="s">
        <v>27</v>
      </c>
      <c r="E18" s="10" t="s">
        <v>13</v>
      </c>
      <c r="F18" s="10" t="s">
        <v>18</v>
      </c>
      <c r="G18" s="10" t="s">
        <v>16</v>
      </c>
      <c r="H18" s="10" t="s">
        <v>23</v>
      </c>
      <c r="I18" s="11" t="s">
        <v>28</v>
      </c>
      <c r="J18" s="33">
        <v>5340</v>
      </c>
    </row>
    <row r="19" spans="1:10" ht="33.75">
      <c r="A19" s="10" t="s">
        <v>21</v>
      </c>
      <c r="B19" s="10" t="s">
        <v>14</v>
      </c>
      <c r="C19" s="10" t="s">
        <v>24</v>
      </c>
      <c r="D19" s="10" t="s">
        <v>32</v>
      </c>
      <c r="E19" s="10" t="s">
        <v>22</v>
      </c>
      <c r="F19" s="10" t="s">
        <v>19</v>
      </c>
      <c r="G19" s="10" t="s">
        <v>16</v>
      </c>
      <c r="H19" s="10" t="s">
        <v>23</v>
      </c>
      <c r="I19" s="11" t="s">
        <v>95</v>
      </c>
      <c r="J19" s="33">
        <v>4475</v>
      </c>
    </row>
    <row r="20" spans="1:10" ht="12.75">
      <c r="A20" s="16" t="s">
        <v>13</v>
      </c>
      <c r="B20" s="16" t="s">
        <v>14</v>
      </c>
      <c r="C20" s="16" t="s">
        <v>29</v>
      </c>
      <c r="D20" s="16" t="s">
        <v>15</v>
      </c>
      <c r="E20" s="16" t="s">
        <v>13</v>
      </c>
      <c r="F20" s="16" t="s">
        <v>15</v>
      </c>
      <c r="G20" s="16" t="s">
        <v>16</v>
      </c>
      <c r="H20" s="16" t="s">
        <v>13</v>
      </c>
      <c r="I20" s="25" t="s">
        <v>30</v>
      </c>
      <c r="J20" s="29">
        <f>SUM(J21:J24)</f>
        <v>77442</v>
      </c>
    </row>
    <row r="21" spans="1:10" ht="43.5" customHeight="1">
      <c r="A21" s="10" t="s">
        <v>21</v>
      </c>
      <c r="B21" s="10" t="s">
        <v>14</v>
      </c>
      <c r="C21" s="10" t="s">
        <v>29</v>
      </c>
      <c r="D21" s="10" t="s">
        <v>18</v>
      </c>
      <c r="E21" s="10" t="s">
        <v>31</v>
      </c>
      <c r="F21" s="10" t="s">
        <v>32</v>
      </c>
      <c r="G21" s="10" t="s">
        <v>16</v>
      </c>
      <c r="H21" s="10" t="s">
        <v>23</v>
      </c>
      <c r="I21" s="11" t="s">
        <v>33</v>
      </c>
      <c r="J21" s="33">
        <v>1545</v>
      </c>
    </row>
    <row r="22" spans="1:10" ht="30" customHeight="1">
      <c r="A22" s="10" t="s">
        <v>21</v>
      </c>
      <c r="B22" s="10" t="s">
        <v>14</v>
      </c>
      <c r="C22" s="10" t="s">
        <v>29</v>
      </c>
      <c r="D22" s="10" t="s">
        <v>19</v>
      </c>
      <c r="E22" s="10" t="s">
        <v>13</v>
      </c>
      <c r="F22" s="10" t="s">
        <v>19</v>
      </c>
      <c r="G22" s="10" t="s">
        <v>16</v>
      </c>
      <c r="H22" s="10" t="s">
        <v>23</v>
      </c>
      <c r="I22" s="11" t="s">
        <v>120</v>
      </c>
      <c r="J22" s="33">
        <v>11856</v>
      </c>
    </row>
    <row r="23" spans="1:10" ht="16.5" customHeight="1">
      <c r="A23" s="10" t="s">
        <v>21</v>
      </c>
      <c r="B23" s="10" t="s">
        <v>14</v>
      </c>
      <c r="C23" s="10" t="s">
        <v>29</v>
      </c>
      <c r="D23" s="10" t="s">
        <v>32</v>
      </c>
      <c r="E23" s="10" t="s">
        <v>13</v>
      </c>
      <c r="F23" s="10" t="s">
        <v>19</v>
      </c>
      <c r="G23" s="10" t="s">
        <v>16</v>
      </c>
      <c r="H23" s="10" t="s">
        <v>23</v>
      </c>
      <c r="I23" s="11" t="s">
        <v>101</v>
      </c>
      <c r="J23" s="33">
        <v>49441</v>
      </c>
    </row>
    <row r="24" spans="1:10" ht="16.5" customHeight="1">
      <c r="A24" s="10" t="s">
        <v>21</v>
      </c>
      <c r="B24" s="10" t="s">
        <v>14</v>
      </c>
      <c r="C24" s="10" t="s">
        <v>29</v>
      </c>
      <c r="D24" s="10" t="s">
        <v>29</v>
      </c>
      <c r="E24" s="10" t="s">
        <v>13</v>
      </c>
      <c r="F24" s="10" t="s">
        <v>15</v>
      </c>
      <c r="G24" s="10" t="s">
        <v>16</v>
      </c>
      <c r="H24" s="10" t="s">
        <v>23</v>
      </c>
      <c r="I24" s="11" t="s">
        <v>91</v>
      </c>
      <c r="J24" s="33">
        <v>14600</v>
      </c>
    </row>
    <row r="25" spans="1:10" ht="12.75">
      <c r="A25" s="16" t="s">
        <v>13</v>
      </c>
      <c r="B25" s="16" t="s">
        <v>14</v>
      </c>
      <c r="C25" s="16" t="s">
        <v>35</v>
      </c>
      <c r="D25" s="16" t="s">
        <v>15</v>
      </c>
      <c r="E25" s="16" t="s">
        <v>13</v>
      </c>
      <c r="F25" s="16" t="s">
        <v>15</v>
      </c>
      <c r="G25" s="16" t="s">
        <v>16</v>
      </c>
      <c r="H25" s="16" t="s">
        <v>13</v>
      </c>
      <c r="I25" s="24" t="s">
        <v>36</v>
      </c>
      <c r="J25" s="29">
        <f>J26</f>
        <v>5500</v>
      </c>
    </row>
    <row r="26" spans="1:10" ht="45.75" customHeight="1">
      <c r="A26" s="10" t="s">
        <v>21</v>
      </c>
      <c r="B26" s="10" t="s">
        <v>14</v>
      </c>
      <c r="C26" s="10" t="s">
        <v>35</v>
      </c>
      <c r="D26" s="10" t="s">
        <v>27</v>
      </c>
      <c r="E26" s="10" t="s">
        <v>22</v>
      </c>
      <c r="F26" s="10" t="s">
        <v>18</v>
      </c>
      <c r="G26" s="10" t="s">
        <v>16</v>
      </c>
      <c r="H26" s="10" t="s">
        <v>23</v>
      </c>
      <c r="I26" s="11" t="s">
        <v>97</v>
      </c>
      <c r="J26" s="33">
        <v>5500</v>
      </c>
    </row>
    <row r="27" spans="1:10" ht="36.75" customHeight="1">
      <c r="A27" s="16" t="s">
        <v>13</v>
      </c>
      <c r="B27" s="16" t="s">
        <v>14</v>
      </c>
      <c r="C27" s="16" t="s">
        <v>37</v>
      </c>
      <c r="D27" s="16" t="s">
        <v>15</v>
      </c>
      <c r="E27" s="16" t="s">
        <v>13</v>
      </c>
      <c r="F27" s="16" t="s">
        <v>15</v>
      </c>
      <c r="G27" s="16" t="s">
        <v>16</v>
      </c>
      <c r="H27" s="16" t="s">
        <v>13</v>
      </c>
      <c r="I27" s="26" t="s">
        <v>38</v>
      </c>
      <c r="J27" s="29">
        <f>SUM(J28:J31)</f>
        <v>16251</v>
      </c>
    </row>
    <row r="28" spans="1:10" ht="78.75" customHeight="1">
      <c r="A28" s="10" t="s">
        <v>39</v>
      </c>
      <c r="B28" s="10" t="s">
        <v>14</v>
      </c>
      <c r="C28" s="10" t="s">
        <v>37</v>
      </c>
      <c r="D28" s="10" t="s">
        <v>24</v>
      </c>
      <c r="E28" s="10" t="s">
        <v>34</v>
      </c>
      <c r="F28" s="10" t="s">
        <v>32</v>
      </c>
      <c r="G28" s="10" t="s">
        <v>16</v>
      </c>
      <c r="H28" s="10" t="s">
        <v>40</v>
      </c>
      <c r="I28" s="12" t="s">
        <v>94</v>
      </c>
      <c r="J28" s="33">
        <v>5406</v>
      </c>
    </row>
    <row r="29" spans="1:10" ht="66.75" customHeight="1">
      <c r="A29" s="10" t="s">
        <v>39</v>
      </c>
      <c r="B29" s="10" t="s">
        <v>14</v>
      </c>
      <c r="C29" s="10" t="s">
        <v>37</v>
      </c>
      <c r="D29" s="10" t="s">
        <v>24</v>
      </c>
      <c r="E29" s="10" t="s">
        <v>41</v>
      </c>
      <c r="F29" s="10" t="s">
        <v>32</v>
      </c>
      <c r="G29" s="10" t="s">
        <v>16</v>
      </c>
      <c r="H29" s="10" t="s">
        <v>40</v>
      </c>
      <c r="I29" s="12" t="s">
        <v>96</v>
      </c>
      <c r="J29" s="33">
        <v>125</v>
      </c>
    </row>
    <row r="30" spans="1:10" ht="56.25" customHeight="1">
      <c r="A30" s="10" t="s">
        <v>39</v>
      </c>
      <c r="B30" s="10" t="s">
        <v>14</v>
      </c>
      <c r="C30" s="10" t="s">
        <v>37</v>
      </c>
      <c r="D30" s="10" t="s">
        <v>42</v>
      </c>
      <c r="E30" s="10" t="s">
        <v>43</v>
      </c>
      <c r="F30" s="10" t="s">
        <v>32</v>
      </c>
      <c r="G30" s="10" t="s">
        <v>16</v>
      </c>
      <c r="H30" s="10" t="s">
        <v>40</v>
      </c>
      <c r="I30" s="12" t="s">
        <v>44</v>
      </c>
      <c r="J30" s="33">
        <v>163</v>
      </c>
    </row>
    <row r="31" spans="1:10" ht="67.5" customHeight="1">
      <c r="A31" s="10" t="s">
        <v>39</v>
      </c>
      <c r="B31" s="10" t="s">
        <v>14</v>
      </c>
      <c r="C31" s="10" t="s">
        <v>37</v>
      </c>
      <c r="D31" s="10" t="s">
        <v>45</v>
      </c>
      <c r="E31" s="10" t="s">
        <v>46</v>
      </c>
      <c r="F31" s="10" t="s">
        <v>32</v>
      </c>
      <c r="G31" s="10" t="s">
        <v>16</v>
      </c>
      <c r="H31" s="10" t="s">
        <v>40</v>
      </c>
      <c r="I31" s="12" t="s">
        <v>47</v>
      </c>
      <c r="J31" s="33">
        <f>5090+5467</f>
        <v>10557</v>
      </c>
    </row>
    <row r="32" spans="1:10" ht="24">
      <c r="A32" s="27" t="s">
        <v>13</v>
      </c>
      <c r="B32" s="27" t="s">
        <v>14</v>
      </c>
      <c r="C32" s="27" t="s">
        <v>48</v>
      </c>
      <c r="D32" s="27" t="s">
        <v>15</v>
      </c>
      <c r="E32" s="27" t="s">
        <v>13</v>
      </c>
      <c r="F32" s="27" t="s">
        <v>15</v>
      </c>
      <c r="G32" s="27" t="s">
        <v>16</v>
      </c>
      <c r="H32" s="27" t="s">
        <v>13</v>
      </c>
      <c r="I32" s="26" t="s">
        <v>49</v>
      </c>
      <c r="J32" s="29">
        <f>SUM(J33:J33)</f>
        <v>1900</v>
      </c>
    </row>
    <row r="33" spans="1:10" ht="22.5">
      <c r="A33" s="10" t="s">
        <v>50</v>
      </c>
      <c r="B33" s="10" t="s">
        <v>14</v>
      </c>
      <c r="C33" s="10" t="s">
        <v>48</v>
      </c>
      <c r="D33" s="10" t="s">
        <v>18</v>
      </c>
      <c r="E33" s="10" t="s">
        <v>13</v>
      </c>
      <c r="F33" s="10" t="s">
        <v>18</v>
      </c>
      <c r="G33" s="10" t="s">
        <v>16</v>
      </c>
      <c r="H33" s="10" t="s">
        <v>40</v>
      </c>
      <c r="I33" s="13" t="s">
        <v>92</v>
      </c>
      <c r="J33" s="34">
        <v>1900</v>
      </c>
    </row>
    <row r="34" spans="1:10" ht="25.5" customHeight="1">
      <c r="A34" s="16" t="s">
        <v>13</v>
      </c>
      <c r="B34" s="16" t="s">
        <v>14</v>
      </c>
      <c r="C34" s="16" t="s">
        <v>51</v>
      </c>
      <c r="D34" s="16" t="s">
        <v>15</v>
      </c>
      <c r="E34" s="16" t="s">
        <v>13</v>
      </c>
      <c r="F34" s="16" t="s">
        <v>15</v>
      </c>
      <c r="G34" s="16" t="s">
        <v>16</v>
      </c>
      <c r="H34" s="16" t="s">
        <v>13</v>
      </c>
      <c r="I34" s="25" t="s">
        <v>127</v>
      </c>
      <c r="J34" s="29">
        <f>SUM(J35:J36)</f>
        <v>2332</v>
      </c>
    </row>
    <row r="35" spans="1:10" ht="34.5" customHeight="1">
      <c r="A35" s="10" t="s">
        <v>13</v>
      </c>
      <c r="B35" s="10" t="s">
        <v>14</v>
      </c>
      <c r="C35" s="10" t="s">
        <v>51</v>
      </c>
      <c r="D35" s="10" t="s">
        <v>19</v>
      </c>
      <c r="E35" s="10" t="s">
        <v>52</v>
      </c>
      <c r="F35" s="10" t="s">
        <v>32</v>
      </c>
      <c r="G35" s="10" t="s">
        <v>16</v>
      </c>
      <c r="H35" s="10" t="s">
        <v>53</v>
      </c>
      <c r="I35" s="11" t="s">
        <v>54</v>
      </c>
      <c r="J35" s="33">
        <v>160</v>
      </c>
    </row>
    <row r="36" spans="1:10" ht="34.5" customHeight="1">
      <c r="A36" s="10" t="s">
        <v>13</v>
      </c>
      <c r="B36" s="10" t="s">
        <v>14</v>
      </c>
      <c r="C36" s="10" t="s">
        <v>51</v>
      </c>
      <c r="D36" s="10" t="s">
        <v>19</v>
      </c>
      <c r="E36" s="10" t="s">
        <v>55</v>
      </c>
      <c r="F36" s="10" t="s">
        <v>32</v>
      </c>
      <c r="G36" s="10" t="s">
        <v>16</v>
      </c>
      <c r="H36" s="10" t="s">
        <v>53</v>
      </c>
      <c r="I36" s="11" t="s">
        <v>56</v>
      </c>
      <c r="J36" s="33">
        <f>135+2037</f>
        <v>2172</v>
      </c>
    </row>
    <row r="37" spans="1:10" ht="24">
      <c r="A37" s="16" t="s">
        <v>13</v>
      </c>
      <c r="B37" s="16" t="s">
        <v>14</v>
      </c>
      <c r="C37" s="16" t="s">
        <v>57</v>
      </c>
      <c r="D37" s="16" t="s">
        <v>15</v>
      </c>
      <c r="E37" s="16" t="s">
        <v>13</v>
      </c>
      <c r="F37" s="16" t="s">
        <v>15</v>
      </c>
      <c r="G37" s="16" t="s">
        <v>16</v>
      </c>
      <c r="H37" s="16" t="s">
        <v>13</v>
      </c>
      <c r="I37" s="24" t="s">
        <v>58</v>
      </c>
      <c r="J37" s="29">
        <f>SUM(J38:J40)</f>
        <v>15547</v>
      </c>
    </row>
    <row r="38" spans="1:10" ht="22.5">
      <c r="A38" s="42" t="s">
        <v>39</v>
      </c>
      <c r="B38" s="42" t="s">
        <v>14</v>
      </c>
      <c r="C38" s="42" t="s">
        <v>57</v>
      </c>
      <c r="D38" s="42" t="s">
        <v>18</v>
      </c>
      <c r="E38" s="42" t="s">
        <v>122</v>
      </c>
      <c r="F38" s="42" t="s">
        <v>32</v>
      </c>
      <c r="G38" s="42" t="s">
        <v>16</v>
      </c>
      <c r="H38" s="42" t="s">
        <v>60</v>
      </c>
      <c r="I38" s="44" t="s">
        <v>121</v>
      </c>
      <c r="J38" s="29">
        <v>28</v>
      </c>
    </row>
    <row r="39" spans="1:10" ht="87" customHeight="1">
      <c r="A39" s="10" t="s">
        <v>39</v>
      </c>
      <c r="B39" s="10" t="s">
        <v>14</v>
      </c>
      <c r="C39" s="10" t="s">
        <v>57</v>
      </c>
      <c r="D39" s="10" t="s">
        <v>19</v>
      </c>
      <c r="E39" s="10" t="s">
        <v>59</v>
      </c>
      <c r="F39" s="10" t="s">
        <v>32</v>
      </c>
      <c r="G39" s="10" t="s">
        <v>16</v>
      </c>
      <c r="H39" s="10" t="s">
        <v>60</v>
      </c>
      <c r="I39" s="14" t="s">
        <v>61</v>
      </c>
      <c r="J39" s="33">
        <f>7101+6530</f>
        <v>13631</v>
      </c>
    </row>
    <row r="40" spans="1:10" ht="43.5" customHeight="1">
      <c r="A40" s="10" t="s">
        <v>39</v>
      </c>
      <c r="B40" s="10" t="s">
        <v>14</v>
      </c>
      <c r="C40" s="10" t="s">
        <v>57</v>
      </c>
      <c r="D40" s="10" t="s">
        <v>29</v>
      </c>
      <c r="E40" s="10" t="s">
        <v>34</v>
      </c>
      <c r="F40" s="10" t="s">
        <v>32</v>
      </c>
      <c r="G40" s="10" t="s">
        <v>16</v>
      </c>
      <c r="H40" s="10" t="s">
        <v>62</v>
      </c>
      <c r="I40" s="11" t="s">
        <v>63</v>
      </c>
      <c r="J40" s="33">
        <f>500+1388</f>
        <v>1888</v>
      </c>
    </row>
    <row r="41" spans="1:10" ht="14.25" customHeight="1">
      <c r="A41" s="16" t="s">
        <v>13</v>
      </c>
      <c r="B41" s="16" t="s">
        <v>14</v>
      </c>
      <c r="C41" s="16" t="s">
        <v>64</v>
      </c>
      <c r="D41" s="16" t="s">
        <v>15</v>
      </c>
      <c r="E41" s="16" t="s">
        <v>13</v>
      </c>
      <c r="F41" s="16" t="s">
        <v>15</v>
      </c>
      <c r="G41" s="16" t="s">
        <v>16</v>
      </c>
      <c r="H41" s="16" t="s">
        <v>65</v>
      </c>
      <c r="I41" s="24" t="s">
        <v>66</v>
      </c>
      <c r="J41" s="29">
        <v>5287</v>
      </c>
    </row>
    <row r="42" spans="1:10" ht="17.25" customHeight="1">
      <c r="A42" s="9" t="s">
        <v>13</v>
      </c>
      <c r="B42" s="9" t="s">
        <v>67</v>
      </c>
      <c r="C42" s="9" t="s">
        <v>15</v>
      </c>
      <c r="D42" s="9" t="s">
        <v>15</v>
      </c>
      <c r="E42" s="9" t="s">
        <v>13</v>
      </c>
      <c r="F42" s="9" t="s">
        <v>15</v>
      </c>
      <c r="G42" s="9" t="s">
        <v>16</v>
      </c>
      <c r="H42" s="9" t="s">
        <v>13</v>
      </c>
      <c r="I42" s="15" t="s">
        <v>68</v>
      </c>
      <c r="J42" s="28">
        <f>SUM(J43)</f>
        <v>3022409.0999999996</v>
      </c>
    </row>
    <row r="43" spans="1:10" ht="34.5" customHeight="1">
      <c r="A43" s="16" t="s">
        <v>13</v>
      </c>
      <c r="B43" s="16" t="s">
        <v>67</v>
      </c>
      <c r="C43" s="16" t="s">
        <v>19</v>
      </c>
      <c r="D43" s="16" t="s">
        <v>15</v>
      </c>
      <c r="E43" s="16" t="s">
        <v>13</v>
      </c>
      <c r="F43" s="16" t="s">
        <v>15</v>
      </c>
      <c r="G43" s="16" t="s">
        <v>16</v>
      </c>
      <c r="H43" s="16" t="s">
        <v>13</v>
      </c>
      <c r="I43" s="17" t="s">
        <v>69</v>
      </c>
      <c r="J43" s="35">
        <f>SUM(J46,J44,J60,J79)</f>
        <v>3022409.0999999996</v>
      </c>
    </row>
    <row r="44" spans="1:10" ht="12.75">
      <c r="A44" s="9" t="s">
        <v>13</v>
      </c>
      <c r="B44" s="9" t="s">
        <v>67</v>
      </c>
      <c r="C44" s="9" t="s">
        <v>19</v>
      </c>
      <c r="D44" s="9" t="s">
        <v>18</v>
      </c>
      <c r="E44" s="9" t="s">
        <v>13</v>
      </c>
      <c r="F44" s="9" t="s">
        <v>15</v>
      </c>
      <c r="G44" s="9" t="s">
        <v>16</v>
      </c>
      <c r="H44" s="9" t="s">
        <v>13</v>
      </c>
      <c r="I44" s="15" t="s">
        <v>70</v>
      </c>
      <c r="J44" s="28">
        <f>SUM(J45:J45)</f>
        <v>503447</v>
      </c>
    </row>
    <row r="45" spans="1:10" ht="23.25" customHeight="1">
      <c r="A45" s="10" t="s">
        <v>71</v>
      </c>
      <c r="B45" s="10" t="s">
        <v>67</v>
      </c>
      <c r="C45" s="10" t="s">
        <v>19</v>
      </c>
      <c r="D45" s="10" t="s">
        <v>18</v>
      </c>
      <c r="E45" s="10" t="s">
        <v>72</v>
      </c>
      <c r="F45" s="10" t="s">
        <v>32</v>
      </c>
      <c r="G45" s="10" t="s">
        <v>16</v>
      </c>
      <c r="H45" s="10" t="s">
        <v>73</v>
      </c>
      <c r="I45" s="11" t="s">
        <v>74</v>
      </c>
      <c r="J45" s="33">
        <v>503447</v>
      </c>
    </row>
    <row r="46" spans="1:10" ht="23.25" customHeight="1">
      <c r="A46" s="9" t="s">
        <v>13</v>
      </c>
      <c r="B46" s="9" t="s">
        <v>67</v>
      </c>
      <c r="C46" s="9" t="s">
        <v>19</v>
      </c>
      <c r="D46" s="9" t="s">
        <v>19</v>
      </c>
      <c r="E46" s="9" t="s">
        <v>13</v>
      </c>
      <c r="F46" s="9" t="s">
        <v>15</v>
      </c>
      <c r="G46" s="9" t="s">
        <v>16</v>
      </c>
      <c r="H46" s="9" t="s">
        <v>13</v>
      </c>
      <c r="I46" s="15" t="s">
        <v>75</v>
      </c>
      <c r="J46" s="28">
        <f>SUM(J47:J48,J49:J59)</f>
        <v>1525311.3999999997</v>
      </c>
    </row>
    <row r="47" spans="1:10" ht="21" customHeight="1">
      <c r="A47" s="10" t="s">
        <v>71</v>
      </c>
      <c r="B47" s="10" t="s">
        <v>67</v>
      </c>
      <c r="C47" s="10" t="s">
        <v>19</v>
      </c>
      <c r="D47" s="10" t="s">
        <v>19</v>
      </c>
      <c r="E47" s="10" t="s">
        <v>76</v>
      </c>
      <c r="F47" s="10" t="s">
        <v>32</v>
      </c>
      <c r="G47" s="10" t="s">
        <v>16</v>
      </c>
      <c r="H47" s="10" t="s">
        <v>73</v>
      </c>
      <c r="I47" s="12" t="s">
        <v>109</v>
      </c>
      <c r="J47" s="33">
        <v>246779.3</v>
      </c>
    </row>
    <row r="48" spans="1:10" ht="42" customHeight="1">
      <c r="A48" s="10" t="s">
        <v>71</v>
      </c>
      <c r="B48" s="10" t="s">
        <v>67</v>
      </c>
      <c r="C48" s="10" t="s">
        <v>19</v>
      </c>
      <c r="D48" s="10" t="s">
        <v>19</v>
      </c>
      <c r="E48" s="10" t="s">
        <v>76</v>
      </c>
      <c r="F48" s="10" t="s">
        <v>32</v>
      </c>
      <c r="G48" s="10" t="s">
        <v>16</v>
      </c>
      <c r="H48" s="10" t="s">
        <v>73</v>
      </c>
      <c r="I48" s="18" t="s">
        <v>110</v>
      </c>
      <c r="J48" s="33">
        <v>1123.6</v>
      </c>
    </row>
    <row r="49" spans="1:10" ht="26.25" customHeight="1">
      <c r="A49" s="10" t="s">
        <v>71</v>
      </c>
      <c r="B49" s="10" t="s">
        <v>67</v>
      </c>
      <c r="C49" s="10" t="s">
        <v>19</v>
      </c>
      <c r="D49" s="10" t="s">
        <v>19</v>
      </c>
      <c r="E49" s="10" t="s">
        <v>76</v>
      </c>
      <c r="F49" s="10" t="s">
        <v>32</v>
      </c>
      <c r="G49" s="10" t="s">
        <v>16</v>
      </c>
      <c r="H49" s="10" t="s">
        <v>73</v>
      </c>
      <c r="I49" s="18" t="s">
        <v>111</v>
      </c>
      <c r="J49" s="33">
        <f>29320.4+23675</f>
        <v>52995.4</v>
      </c>
    </row>
    <row r="50" spans="1:10" ht="33.75" customHeight="1">
      <c r="A50" s="10" t="s">
        <v>71</v>
      </c>
      <c r="B50" s="10" t="s">
        <v>67</v>
      </c>
      <c r="C50" s="10" t="s">
        <v>19</v>
      </c>
      <c r="D50" s="10" t="s">
        <v>19</v>
      </c>
      <c r="E50" s="10" t="s">
        <v>76</v>
      </c>
      <c r="F50" s="10" t="s">
        <v>32</v>
      </c>
      <c r="G50" s="10" t="s">
        <v>16</v>
      </c>
      <c r="H50" s="10" t="s">
        <v>73</v>
      </c>
      <c r="I50" s="18" t="s">
        <v>112</v>
      </c>
      <c r="J50" s="33">
        <f>39757.8+288274.3</f>
        <v>328032.1</v>
      </c>
    </row>
    <row r="51" spans="1:10" ht="45" customHeight="1">
      <c r="A51" s="10" t="s">
        <v>71</v>
      </c>
      <c r="B51" s="10" t="s">
        <v>67</v>
      </c>
      <c r="C51" s="10" t="s">
        <v>19</v>
      </c>
      <c r="D51" s="10" t="s">
        <v>19</v>
      </c>
      <c r="E51" s="10" t="s">
        <v>76</v>
      </c>
      <c r="F51" s="10" t="s">
        <v>32</v>
      </c>
      <c r="G51" s="10" t="s">
        <v>16</v>
      </c>
      <c r="H51" s="10" t="s">
        <v>73</v>
      </c>
      <c r="I51" s="18" t="s">
        <v>113</v>
      </c>
      <c r="J51" s="33">
        <v>86177</v>
      </c>
    </row>
    <row r="52" spans="1:10" ht="52.5" customHeight="1">
      <c r="A52" s="10" t="s">
        <v>71</v>
      </c>
      <c r="B52" s="10" t="s">
        <v>67</v>
      </c>
      <c r="C52" s="10" t="s">
        <v>19</v>
      </c>
      <c r="D52" s="10" t="s">
        <v>19</v>
      </c>
      <c r="E52" s="10" t="s">
        <v>76</v>
      </c>
      <c r="F52" s="10" t="s">
        <v>32</v>
      </c>
      <c r="G52" s="10" t="s">
        <v>16</v>
      </c>
      <c r="H52" s="10" t="s">
        <v>73</v>
      </c>
      <c r="I52" s="48" t="s">
        <v>114</v>
      </c>
      <c r="J52" s="33">
        <v>9300</v>
      </c>
    </row>
    <row r="53" spans="1:10" ht="58.5" customHeight="1">
      <c r="A53" s="10" t="s">
        <v>71</v>
      </c>
      <c r="B53" s="10" t="s">
        <v>67</v>
      </c>
      <c r="C53" s="10" t="s">
        <v>19</v>
      </c>
      <c r="D53" s="10" t="s">
        <v>19</v>
      </c>
      <c r="E53" s="10" t="s">
        <v>76</v>
      </c>
      <c r="F53" s="10" t="s">
        <v>32</v>
      </c>
      <c r="G53" s="10" t="s">
        <v>16</v>
      </c>
      <c r="H53" s="10" t="s">
        <v>73</v>
      </c>
      <c r="I53" s="48" t="s">
        <v>115</v>
      </c>
      <c r="J53" s="33">
        <v>156255</v>
      </c>
    </row>
    <row r="54" spans="1:10" ht="83.25" customHeight="1">
      <c r="A54" s="10" t="s">
        <v>71</v>
      </c>
      <c r="B54" s="10" t="s">
        <v>67</v>
      </c>
      <c r="C54" s="10" t="s">
        <v>19</v>
      </c>
      <c r="D54" s="10" t="s">
        <v>19</v>
      </c>
      <c r="E54" s="10" t="s">
        <v>76</v>
      </c>
      <c r="F54" s="10" t="s">
        <v>32</v>
      </c>
      <c r="G54" s="10" t="s">
        <v>16</v>
      </c>
      <c r="H54" s="10" t="s">
        <v>73</v>
      </c>
      <c r="I54" s="43" t="s">
        <v>116</v>
      </c>
      <c r="J54" s="33">
        <f>104047+2000</f>
        <v>106047</v>
      </c>
    </row>
    <row r="55" spans="1:10" ht="64.5" customHeight="1">
      <c r="A55" s="10" t="s">
        <v>71</v>
      </c>
      <c r="B55" s="10" t="s">
        <v>67</v>
      </c>
      <c r="C55" s="10" t="s">
        <v>19</v>
      </c>
      <c r="D55" s="10" t="s">
        <v>19</v>
      </c>
      <c r="E55" s="10" t="s">
        <v>76</v>
      </c>
      <c r="F55" s="10" t="s">
        <v>32</v>
      </c>
      <c r="G55" s="10" t="s">
        <v>16</v>
      </c>
      <c r="H55" s="10" t="s">
        <v>73</v>
      </c>
      <c r="I55" s="43" t="s">
        <v>118</v>
      </c>
      <c r="J55" s="33">
        <v>200000</v>
      </c>
    </row>
    <row r="56" spans="1:10" ht="57" customHeight="1">
      <c r="A56" s="10" t="s">
        <v>71</v>
      </c>
      <c r="B56" s="10" t="s">
        <v>67</v>
      </c>
      <c r="C56" s="10" t="s">
        <v>19</v>
      </c>
      <c r="D56" s="10" t="s">
        <v>19</v>
      </c>
      <c r="E56" s="10" t="s">
        <v>76</v>
      </c>
      <c r="F56" s="10" t="s">
        <v>32</v>
      </c>
      <c r="G56" s="10" t="s">
        <v>16</v>
      </c>
      <c r="H56" s="10" t="s">
        <v>73</v>
      </c>
      <c r="I56" s="43" t="s">
        <v>130</v>
      </c>
      <c r="J56" s="33">
        <v>68006.9</v>
      </c>
    </row>
    <row r="57" spans="1:10" ht="57" customHeight="1">
      <c r="A57" s="10" t="s">
        <v>71</v>
      </c>
      <c r="B57" s="10" t="s">
        <v>67</v>
      </c>
      <c r="C57" s="10" t="s">
        <v>19</v>
      </c>
      <c r="D57" s="10" t="s">
        <v>19</v>
      </c>
      <c r="E57" s="10" t="s">
        <v>76</v>
      </c>
      <c r="F57" s="10" t="s">
        <v>32</v>
      </c>
      <c r="G57" s="10" t="s">
        <v>16</v>
      </c>
      <c r="H57" s="10" t="s">
        <v>73</v>
      </c>
      <c r="I57" s="43" t="s">
        <v>131</v>
      </c>
      <c r="J57" s="33">
        <v>6170.7</v>
      </c>
    </row>
    <row r="58" spans="1:10" ht="57" customHeight="1">
      <c r="A58" s="10" t="s">
        <v>71</v>
      </c>
      <c r="B58" s="10" t="s">
        <v>67</v>
      </c>
      <c r="C58" s="10" t="s">
        <v>19</v>
      </c>
      <c r="D58" s="10" t="s">
        <v>19</v>
      </c>
      <c r="E58" s="10" t="s">
        <v>76</v>
      </c>
      <c r="F58" s="10" t="s">
        <v>32</v>
      </c>
      <c r="G58" s="10" t="s">
        <v>16</v>
      </c>
      <c r="H58" s="10" t="s">
        <v>73</v>
      </c>
      <c r="I58" s="43" t="s">
        <v>132</v>
      </c>
      <c r="J58" s="33">
        <v>14424.4</v>
      </c>
    </row>
    <row r="59" spans="1:10" ht="50.25" customHeight="1">
      <c r="A59" s="10" t="s">
        <v>71</v>
      </c>
      <c r="B59" s="10" t="s">
        <v>67</v>
      </c>
      <c r="C59" s="10" t="s">
        <v>19</v>
      </c>
      <c r="D59" s="10" t="s">
        <v>19</v>
      </c>
      <c r="E59" s="10" t="s">
        <v>128</v>
      </c>
      <c r="F59" s="10" t="s">
        <v>32</v>
      </c>
      <c r="G59" s="10" t="s">
        <v>129</v>
      </c>
      <c r="H59" s="10" t="s">
        <v>73</v>
      </c>
      <c r="I59" s="48" t="s">
        <v>117</v>
      </c>
      <c r="J59" s="33">
        <v>250000</v>
      </c>
    </row>
    <row r="60" spans="1:10" ht="14.25" customHeight="1">
      <c r="A60" s="9" t="s">
        <v>13</v>
      </c>
      <c r="B60" s="9" t="s">
        <v>67</v>
      </c>
      <c r="C60" s="9" t="s">
        <v>19</v>
      </c>
      <c r="D60" s="9" t="s">
        <v>27</v>
      </c>
      <c r="E60" s="9" t="s">
        <v>13</v>
      </c>
      <c r="F60" s="9" t="s">
        <v>15</v>
      </c>
      <c r="G60" s="9" t="s">
        <v>16</v>
      </c>
      <c r="H60" s="9" t="s">
        <v>13</v>
      </c>
      <c r="I60" s="15" t="s">
        <v>77</v>
      </c>
      <c r="J60" s="28">
        <f>SUM(J61,J62,J63:J70,J74:J78,)</f>
        <v>181205.69999999998</v>
      </c>
    </row>
    <row r="61" spans="1:10" ht="55.5" customHeight="1">
      <c r="A61" s="10" t="s">
        <v>71</v>
      </c>
      <c r="B61" s="10" t="s">
        <v>67</v>
      </c>
      <c r="C61" s="10" t="s">
        <v>19</v>
      </c>
      <c r="D61" s="10" t="s">
        <v>27</v>
      </c>
      <c r="E61" s="10" t="s">
        <v>41</v>
      </c>
      <c r="F61" s="10" t="s">
        <v>32</v>
      </c>
      <c r="G61" s="10" t="s">
        <v>16</v>
      </c>
      <c r="H61" s="10" t="s">
        <v>73</v>
      </c>
      <c r="I61" s="18" t="s">
        <v>78</v>
      </c>
      <c r="J61" s="33">
        <v>19476.7</v>
      </c>
    </row>
    <row r="62" spans="1:10" ht="57" customHeight="1">
      <c r="A62" s="10" t="s">
        <v>71</v>
      </c>
      <c r="B62" s="10" t="s">
        <v>67</v>
      </c>
      <c r="C62" s="10" t="s">
        <v>19</v>
      </c>
      <c r="D62" s="10" t="s">
        <v>27</v>
      </c>
      <c r="E62" s="10" t="s">
        <v>41</v>
      </c>
      <c r="F62" s="10" t="s">
        <v>32</v>
      </c>
      <c r="G62" s="10" t="s">
        <v>16</v>
      </c>
      <c r="H62" s="10" t="s">
        <v>73</v>
      </c>
      <c r="I62" s="18" t="s">
        <v>119</v>
      </c>
      <c r="J62" s="33">
        <v>122247.8</v>
      </c>
    </row>
    <row r="63" spans="1:10" ht="113.25" customHeight="1">
      <c r="A63" s="10" t="s">
        <v>71</v>
      </c>
      <c r="B63" s="10" t="s">
        <v>67</v>
      </c>
      <c r="C63" s="10" t="s">
        <v>19</v>
      </c>
      <c r="D63" s="10" t="s">
        <v>27</v>
      </c>
      <c r="E63" s="10" t="s">
        <v>41</v>
      </c>
      <c r="F63" s="10" t="s">
        <v>32</v>
      </c>
      <c r="G63" s="10" t="s">
        <v>16</v>
      </c>
      <c r="H63" s="10" t="s">
        <v>73</v>
      </c>
      <c r="I63" s="18" t="s">
        <v>80</v>
      </c>
      <c r="J63" s="33">
        <v>7057.2</v>
      </c>
    </row>
    <row r="64" spans="1:10" ht="89.25" customHeight="1">
      <c r="A64" s="10" t="s">
        <v>71</v>
      </c>
      <c r="B64" s="10" t="s">
        <v>67</v>
      </c>
      <c r="C64" s="10" t="s">
        <v>19</v>
      </c>
      <c r="D64" s="10" t="s">
        <v>27</v>
      </c>
      <c r="E64" s="10" t="s">
        <v>41</v>
      </c>
      <c r="F64" s="10" t="s">
        <v>32</v>
      </c>
      <c r="G64" s="10" t="s">
        <v>16</v>
      </c>
      <c r="H64" s="10" t="s">
        <v>73</v>
      </c>
      <c r="I64" s="18" t="s">
        <v>81</v>
      </c>
      <c r="J64" s="33">
        <v>160</v>
      </c>
    </row>
    <row r="65" spans="1:10" ht="33.75" customHeight="1">
      <c r="A65" s="10" t="s">
        <v>71</v>
      </c>
      <c r="B65" s="10" t="s">
        <v>67</v>
      </c>
      <c r="C65" s="10" t="s">
        <v>19</v>
      </c>
      <c r="D65" s="10" t="s">
        <v>27</v>
      </c>
      <c r="E65" s="10" t="s">
        <v>41</v>
      </c>
      <c r="F65" s="10" t="s">
        <v>32</v>
      </c>
      <c r="G65" s="10" t="s">
        <v>16</v>
      </c>
      <c r="H65" s="10" t="s">
        <v>73</v>
      </c>
      <c r="I65" s="18" t="s">
        <v>82</v>
      </c>
      <c r="J65" s="33">
        <v>834.1</v>
      </c>
    </row>
    <row r="66" spans="1:10" ht="90" customHeight="1">
      <c r="A66" s="10" t="s">
        <v>71</v>
      </c>
      <c r="B66" s="10" t="s">
        <v>67</v>
      </c>
      <c r="C66" s="10" t="s">
        <v>19</v>
      </c>
      <c r="D66" s="10" t="s">
        <v>27</v>
      </c>
      <c r="E66" s="10" t="s">
        <v>41</v>
      </c>
      <c r="F66" s="10" t="s">
        <v>32</v>
      </c>
      <c r="G66" s="10" t="s">
        <v>16</v>
      </c>
      <c r="H66" s="10" t="s">
        <v>73</v>
      </c>
      <c r="I66" s="18" t="s">
        <v>83</v>
      </c>
      <c r="J66" s="33">
        <v>496</v>
      </c>
    </row>
    <row r="67" spans="1:10" ht="78.75" customHeight="1">
      <c r="A67" s="10" t="s">
        <v>71</v>
      </c>
      <c r="B67" s="10" t="s">
        <v>67</v>
      </c>
      <c r="C67" s="10" t="s">
        <v>19</v>
      </c>
      <c r="D67" s="10" t="s">
        <v>27</v>
      </c>
      <c r="E67" s="10" t="s">
        <v>41</v>
      </c>
      <c r="F67" s="10" t="s">
        <v>32</v>
      </c>
      <c r="G67" s="10" t="s">
        <v>16</v>
      </c>
      <c r="H67" s="10" t="s">
        <v>73</v>
      </c>
      <c r="I67" s="18" t="s">
        <v>84</v>
      </c>
      <c r="J67" s="33">
        <v>1556</v>
      </c>
    </row>
    <row r="68" spans="1:10" ht="33.75" customHeight="1">
      <c r="A68" s="10" t="s">
        <v>71</v>
      </c>
      <c r="B68" s="10" t="s">
        <v>67</v>
      </c>
      <c r="C68" s="10" t="s">
        <v>19</v>
      </c>
      <c r="D68" s="10" t="s">
        <v>27</v>
      </c>
      <c r="E68" s="10" t="s">
        <v>41</v>
      </c>
      <c r="F68" s="10" t="s">
        <v>32</v>
      </c>
      <c r="G68" s="10" t="s">
        <v>16</v>
      </c>
      <c r="H68" s="10" t="s">
        <v>73</v>
      </c>
      <c r="I68" s="18" t="s">
        <v>85</v>
      </c>
      <c r="J68" s="33">
        <v>474</v>
      </c>
    </row>
    <row r="69" spans="1:10" ht="55.5" customHeight="1">
      <c r="A69" s="10" t="s">
        <v>71</v>
      </c>
      <c r="B69" s="10" t="s">
        <v>67</v>
      </c>
      <c r="C69" s="10" t="s">
        <v>19</v>
      </c>
      <c r="D69" s="10" t="s">
        <v>27</v>
      </c>
      <c r="E69" s="10" t="s">
        <v>86</v>
      </c>
      <c r="F69" s="10" t="s">
        <v>32</v>
      </c>
      <c r="G69" s="10" t="s">
        <v>16</v>
      </c>
      <c r="H69" s="10" t="s">
        <v>73</v>
      </c>
      <c r="I69" s="18" t="s">
        <v>103</v>
      </c>
      <c r="J69" s="33">
        <v>1542.2</v>
      </c>
    </row>
    <row r="70" spans="1:10" ht="68.25" customHeight="1">
      <c r="A70" s="10" t="s">
        <v>71</v>
      </c>
      <c r="B70" s="10" t="s">
        <v>67</v>
      </c>
      <c r="C70" s="10" t="s">
        <v>19</v>
      </c>
      <c r="D70" s="10" t="s">
        <v>27</v>
      </c>
      <c r="E70" s="10" t="s">
        <v>41</v>
      </c>
      <c r="F70" s="10" t="s">
        <v>32</v>
      </c>
      <c r="G70" s="10" t="s">
        <v>16</v>
      </c>
      <c r="H70" s="10" t="s">
        <v>73</v>
      </c>
      <c r="I70" s="18" t="s">
        <v>87</v>
      </c>
      <c r="J70" s="36">
        <f>J72+J73</f>
        <v>22647</v>
      </c>
    </row>
    <row r="71" spans="1:10" ht="12.75">
      <c r="A71" s="10"/>
      <c r="B71" s="10"/>
      <c r="C71" s="10"/>
      <c r="D71" s="10"/>
      <c r="E71" s="10"/>
      <c r="F71" s="10"/>
      <c r="G71" s="10"/>
      <c r="H71" s="10"/>
      <c r="I71" s="18" t="s">
        <v>79</v>
      </c>
      <c r="J71" s="33"/>
    </row>
    <row r="72" spans="1:10" ht="78.75" customHeight="1">
      <c r="A72" s="10"/>
      <c r="B72" s="10"/>
      <c r="C72" s="10"/>
      <c r="D72" s="10"/>
      <c r="E72" s="10"/>
      <c r="F72" s="10"/>
      <c r="G72" s="10"/>
      <c r="H72" s="10"/>
      <c r="I72" s="19" t="s">
        <v>105</v>
      </c>
      <c r="J72" s="33">
        <v>12900</v>
      </c>
    </row>
    <row r="73" spans="1:10" ht="56.25" customHeight="1">
      <c r="A73" s="10"/>
      <c r="B73" s="10"/>
      <c r="C73" s="10"/>
      <c r="D73" s="10"/>
      <c r="E73" s="10"/>
      <c r="F73" s="10"/>
      <c r="G73" s="10"/>
      <c r="H73" s="10"/>
      <c r="I73" s="18" t="s">
        <v>104</v>
      </c>
      <c r="J73" s="33">
        <v>9747</v>
      </c>
    </row>
    <row r="74" spans="1:10" ht="55.5" customHeight="1">
      <c r="A74" s="10" t="s">
        <v>71</v>
      </c>
      <c r="B74" s="10" t="s">
        <v>67</v>
      </c>
      <c r="C74" s="10" t="s">
        <v>19</v>
      </c>
      <c r="D74" s="10" t="s">
        <v>27</v>
      </c>
      <c r="E74" s="10" t="s">
        <v>41</v>
      </c>
      <c r="F74" s="10" t="s">
        <v>32</v>
      </c>
      <c r="G74" s="10" t="s">
        <v>16</v>
      </c>
      <c r="H74" s="10" t="s">
        <v>73</v>
      </c>
      <c r="I74" s="18" t="s">
        <v>88</v>
      </c>
      <c r="J74" s="33">
        <v>810.8</v>
      </c>
    </row>
    <row r="75" spans="1:10" ht="125.25" customHeight="1">
      <c r="A75" s="10" t="s">
        <v>71</v>
      </c>
      <c r="B75" s="10" t="s">
        <v>67</v>
      </c>
      <c r="C75" s="10" t="s">
        <v>19</v>
      </c>
      <c r="D75" s="10" t="s">
        <v>27</v>
      </c>
      <c r="E75" s="10" t="s">
        <v>41</v>
      </c>
      <c r="F75" s="10" t="s">
        <v>32</v>
      </c>
      <c r="G75" s="10" t="s">
        <v>16</v>
      </c>
      <c r="H75" s="10" t="s">
        <v>73</v>
      </c>
      <c r="I75" s="20" t="s">
        <v>99</v>
      </c>
      <c r="J75" s="33">
        <v>949.3</v>
      </c>
    </row>
    <row r="76" spans="1:10" ht="69.75" customHeight="1">
      <c r="A76" s="10" t="s">
        <v>71</v>
      </c>
      <c r="B76" s="10" t="s">
        <v>67</v>
      </c>
      <c r="C76" s="10" t="s">
        <v>19</v>
      </c>
      <c r="D76" s="10" t="s">
        <v>27</v>
      </c>
      <c r="E76" s="10" t="s">
        <v>41</v>
      </c>
      <c r="F76" s="10" t="s">
        <v>32</v>
      </c>
      <c r="G76" s="10" t="s">
        <v>16</v>
      </c>
      <c r="H76" s="10" t="s">
        <v>73</v>
      </c>
      <c r="I76" s="20" t="s">
        <v>98</v>
      </c>
      <c r="J76" s="33">
        <v>664.3</v>
      </c>
    </row>
    <row r="77" spans="1:10" ht="77.25" customHeight="1">
      <c r="A77" s="10" t="s">
        <v>71</v>
      </c>
      <c r="B77" s="10" t="s">
        <v>67</v>
      </c>
      <c r="C77" s="10" t="s">
        <v>19</v>
      </c>
      <c r="D77" s="10" t="s">
        <v>27</v>
      </c>
      <c r="E77" s="10" t="s">
        <v>41</v>
      </c>
      <c r="F77" s="10" t="s">
        <v>32</v>
      </c>
      <c r="G77" s="10" t="s">
        <v>16</v>
      </c>
      <c r="H77" s="10" t="s">
        <v>73</v>
      </c>
      <c r="I77" s="41" t="s">
        <v>106</v>
      </c>
      <c r="J77" s="33">
        <v>290.3</v>
      </c>
    </row>
    <row r="78" spans="1:10" ht="99.75" customHeight="1">
      <c r="A78" s="10" t="s">
        <v>71</v>
      </c>
      <c r="B78" s="10" t="s">
        <v>67</v>
      </c>
      <c r="C78" s="10" t="s">
        <v>19</v>
      </c>
      <c r="D78" s="10" t="s">
        <v>27</v>
      </c>
      <c r="E78" s="10" t="s">
        <v>41</v>
      </c>
      <c r="F78" s="10" t="s">
        <v>32</v>
      </c>
      <c r="G78" s="10" t="s">
        <v>16</v>
      </c>
      <c r="H78" s="10" t="s">
        <v>73</v>
      </c>
      <c r="I78" s="22" t="s">
        <v>93</v>
      </c>
      <c r="J78" s="37">
        <v>2000</v>
      </c>
    </row>
    <row r="79" spans="1:10" ht="14.25" customHeight="1">
      <c r="A79" s="9" t="s">
        <v>13</v>
      </c>
      <c r="B79" s="9" t="s">
        <v>67</v>
      </c>
      <c r="C79" s="9" t="s">
        <v>19</v>
      </c>
      <c r="D79" s="9" t="s">
        <v>32</v>
      </c>
      <c r="E79" s="9" t="s">
        <v>13</v>
      </c>
      <c r="F79" s="9" t="s">
        <v>15</v>
      </c>
      <c r="G79" s="9" t="s">
        <v>16</v>
      </c>
      <c r="H79" s="9" t="s">
        <v>13</v>
      </c>
      <c r="I79" s="15" t="s">
        <v>89</v>
      </c>
      <c r="J79" s="28">
        <f>SUM(J80:J82)</f>
        <v>812445</v>
      </c>
    </row>
    <row r="80" spans="1:10" ht="87" customHeight="1">
      <c r="A80" s="10" t="s">
        <v>71</v>
      </c>
      <c r="B80" s="10" t="s">
        <v>67</v>
      </c>
      <c r="C80" s="10" t="s">
        <v>19</v>
      </c>
      <c r="D80" s="10" t="s">
        <v>32</v>
      </c>
      <c r="E80" s="10" t="s">
        <v>76</v>
      </c>
      <c r="F80" s="10" t="s">
        <v>32</v>
      </c>
      <c r="G80" s="10" t="s">
        <v>16</v>
      </c>
      <c r="H80" s="10" t="s">
        <v>73</v>
      </c>
      <c r="I80" s="18" t="s">
        <v>107</v>
      </c>
      <c r="J80" s="33">
        <v>458088.2</v>
      </c>
    </row>
    <row r="81" spans="1:10" ht="69" customHeight="1">
      <c r="A81" s="10" t="s">
        <v>71</v>
      </c>
      <c r="B81" s="10" t="s">
        <v>67</v>
      </c>
      <c r="C81" s="10" t="s">
        <v>19</v>
      </c>
      <c r="D81" s="10" t="s">
        <v>32</v>
      </c>
      <c r="E81" s="10" t="s">
        <v>76</v>
      </c>
      <c r="F81" s="10" t="s">
        <v>32</v>
      </c>
      <c r="G81" s="10" t="s">
        <v>16</v>
      </c>
      <c r="H81" s="10" t="s">
        <v>73</v>
      </c>
      <c r="I81" s="18" t="s">
        <v>108</v>
      </c>
      <c r="J81" s="33">
        <v>352356.8</v>
      </c>
    </row>
    <row r="82" spans="1:10" ht="56.25">
      <c r="A82" s="10" t="s">
        <v>71</v>
      </c>
      <c r="B82" s="10" t="s">
        <v>67</v>
      </c>
      <c r="C82" s="10" t="s">
        <v>19</v>
      </c>
      <c r="D82" s="10" t="s">
        <v>32</v>
      </c>
      <c r="E82" s="10" t="s">
        <v>76</v>
      </c>
      <c r="F82" s="10" t="s">
        <v>32</v>
      </c>
      <c r="G82" s="10" t="s">
        <v>16</v>
      </c>
      <c r="H82" s="10" t="s">
        <v>73</v>
      </c>
      <c r="I82" s="18" t="s">
        <v>123</v>
      </c>
      <c r="J82" s="33">
        <v>2000</v>
      </c>
    </row>
    <row r="83" spans="1:10" ht="12.75">
      <c r="A83" s="21"/>
      <c r="B83" s="21"/>
      <c r="C83" s="21"/>
      <c r="D83" s="21"/>
      <c r="E83" s="21"/>
      <c r="F83" s="21"/>
      <c r="G83" s="21"/>
      <c r="H83" s="21"/>
      <c r="I83" s="23"/>
      <c r="J83" s="38"/>
    </row>
    <row r="84" spans="1:10" ht="12.75">
      <c r="A84" s="21"/>
      <c r="B84" s="21"/>
      <c r="C84" s="21"/>
      <c r="D84" s="21"/>
      <c r="E84" s="21"/>
      <c r="F84" s="21"/>
      <c r="G84" s="21"/>
      <c r="H84" s="21"/>
      <c r="I84" s="21"/>
      <c r="J84" s="39"/>
    </row>
    <row r="85" spans="1:10" ht="15">
      <c r="A85" s="1"/>
      <c r="B85" s="1"/>
      <c r="C85" s="1"/>
      <c r="D85" s="1"/>
      <c r="E85" s="1"/>
      <c r="F85" s="1"/>
      <c r="G85" s="1"/>
      <c r="H85" s="1"/>
      <c r="I85" s="1"/>
      <c r="J85" s="40"/>
    </row>
    <row r="86" spans="1:10" ht="15">
      <c r="A86" s="1"/>
      <c r="B86" s="1"/>
      <c r="C86" s="1"/>
      <c r="D86" s="1"/>
      <c r="E86" s="1"/>
      <c r="F86" s="1"/>
      <c r="G86" s="1"/>
      <c r="H86" s="1"/>
      <c r="I86" s="1"/>
      <c r="J86" s="40"/>
    </row>
    <row r="87" spans="1:10" ht="15">
      <c r="A87" s="1"/>
      <c r="B87" s="1"/>
      <c r="C87" s="1"/>
      <c r="D87" s="1"/>
      <c r="E87" s="1"/>
      <c r="F87" s="1"/>
      <c r="G87" s="1"/>
      <c r="H87" s="1"/>
      <c r="I87" s="1"/>
      <c r="J87" s="40"/>
    </row>
    <row r="88" spans="1:10" ht="15">
      <c r="A88" s="1"/>
      <c r="B88" s="1"/>
      <c r="C88" s="1"/>
      <c r="D88" s="1"/>
      <c r="E88" s="1"/>
      <c r="F88" s="1"/>
      <c r="G88" s="1"/>
      <c r="H88" s="1"/>
      <c r="I88" s="1"/>
      <c r="J88" s="40"/>
    </row>
    <row r="89" spans="1:10" ht="15">
      <c r="A89" s="1"/>
      <c r="B89" s="1"/>
      <c r="C89" s="1"/>
      <c r="D89" s="1"/>
      <c r="E89" s="1"/>
      <c r="F89" s="1"/>
      <c r="G89" s="1"/>
      <c r="H89" s="1"/>
      <c r="I89" s="1"/>
      <c r="J89" s="40"/>
    </row>
    <row r="90" spans="1:10" ht="15">
      <c r="A90" s="1"/>
      <c r="B90" s="1"/>
      <c r="C90" s="1"/>
      <c r="D90" s="1"/>
      <c r="E90" s="1"/>
      <c r="F90" s="1"/>
      <c r="G90" s="1"/>
      <c r="H90" s="1"/>
      <c r="I90" s="1"/>
      <c r="J90" s="40"/>
    </row>
    <row r="91" spans="1:10" ht="15">
      <c r="A91" s="1"/>
      <c r="B91" s="1"/>
      <c r="C91" s="1"/>
      <c r="D91" s="1"/>
      <c r="E91" s="1"/>
      <c r="F91" s="1"/>
      <c r="G91" s="1"/>
      <c r="H91" s="1"/>
      <c r="I91" s="1"/>
      <c r="J91" s="40"/>
    </row>
    <row r="92" spans="1:10" ht="15">
      <c r="A92" s="1"/>
      <c r="B92" s="1"/>
      <c r="C92" s="1"/>
      <c r="D92" s="1"/>
      <c r="E92" s="1"/>
      <c r="F92" s="1"/>
      <c r="G92" s="1"/>
      <c r="H92" s="1"/>
      <c r="I92" s="1"/>
      <c r="J92" s="40"/>
    </row>
  </sheetData>
  <sheetProtection/>
  <mergeCells count="6">
    <mergeCell ref="I1:J1"/>
    <mergeCell ref="I2:J2"/>
    <mergeCell ref="I3:J3"/>
    <mergeCell ref="I4:J4"/>
    <mergeCell ref="A6:J6"/>
    <mergeCell ref="A7:J7"/>
  </mergeCells>
  <printOptions/>
  <pageMargins left="0.3937007874015748" right="0.1968503937007874" top="0.98425196850393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Документы</cp:lastModifiedBy>
  <cp:lastPrinted>2015-05-29T05:33:15Z</cp:lastPrinted>
  <dcterms:created xsi:type="dcterms:W3CDTF">1996-10-08T23:32:33Z</dcterms:created>
  <dcterms:modified xsi:type="dcterms:W3CDTF">2015-06-29T00:45:23Z</dcterms:modified>
  <cp:category/>
  <cp:version/>
  <cp:contentType/>
  <cp:contentStatus/>
</cp:coreProperties>
</file>